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20" windowHeight="13620" tabRatio="775"/>
  </bookViews>
  <sheets>
    <sheet name="Лист1" sheetId="23" r:id="rId1"/>
    <sheet name="ПОМ ПП 4" sheetId="22" r:id="rId2"/>
  </sheets>
  <definedNames>
    <definedName name="_xlnm.Print_Titles" localSheetId="0">Лист1!$7:$13</definedName>
    <definedName name="_xlnm.Print_Titles" localSheetId="1">'ПОМ ПП 4'!$5:$7</definedName>
    <definedName name="_xlnm.Print_Area" localSheetId="1">'ПОМ ПП 4'!$A$1:$Q$62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22" l="1"/>
  <c r="J12" i="22"/>
  <c r="G12" i="22"/>
  <c r="H12" i="22"/>
  <c r="F12" i="22"/>
  <c r="F13" i="22"/>
  <c r="G13" i="22"/>
  <c r="H13" i="22"/>
  <c r="I13" i="22"/>
  <c r="J13" i="22"/>
  <c r="F37" i="22"/>
  <c r="G37" i="22"/>
  <c r="H37" i="22"/>
  <c r="I37" i="22"/>
  <c r="J37" i="22"/>
  <c r="F44" i="22"/>
  <c r="G44" i="22"/>
  <c r="H44" i="22"/>
  <c r="I44" i="22"/>
  <c r="J44" i="22"/>
  <c r="G38" i="22" l="1"/>
  <c r="H38" i="22"/>
  <c r="G39" i="22"/>
  <c r="H39" i="22"/>
  <c r="G40" i="22"/>
  <c r="H40" i="22"/>
  <c r="E44" i="22"/>
  <c r="G24" i="22"/>
  <c r="H24" i="22"/>
  <c r="G25" i="22"/>
  <c r="H25" i="22"/>
  <c r="G16" i="22"/>
  <c r="H16" i="22"/>
  <c r="G26" i="22"/>
  <c r="H26" i="22"/>
  <c r="G27" i="22"/>
  <c r="G59" i="22" s="1"/>
  <c r="H27" i="22"/>
  <c r="G29" i="22"/>
  <c r="H29" i="22"/>
  <c r="G35" i="22"/>
  <c r="G42" i="22"/>
  <c r="H42" i="22"/>
  <c r="G50" i="22"/>
  <c r="H50" i="22"/>
  <c r="G51" i="22"/>
  <c r="H51" i="22"/>
  <c r="G52" i="22"/>
  <c r="H52" i="22"/>
  <c r="G53" i="22"/>
  <c r="H53" i="22"/>
  <c r="E47" i="22"/>
  <c r="E46" i="22"/>
  <c r="E45" i="22"/>
  <c r="E34" i="22"/>
  <c r="E33" i="22"/>
  <c r="E32" i="22"/>
  <c r="E31" i="22"/>
  <c r="E21" i="22"/>
  <c r="E20" i="22"/>
  <c r="E19" i="22"/>
  <c r="E18" i="22"/>
  <c r="E14" i="22"/>
  <c r="E15" i="22"/>
  <c r="H10" i="22"/>
  <c r="H57" i="22" l="1"/>
  <c r="G58" i="22"/>
  <c r="G57" i="22"/>
  <c r="H58" i="22"/>
  <c r="H35" i="22"/>
  <c r="H59" i="22"/>
  <c r="G56" i="22"/>
  <c r="H56" i="22"/>
  <c r="H48" i="22"/>
  <c r="G48" i="22"/>
  <c r="G10" i="22"/>
  <c r="H22" i="22"/>
  <c r="G22" i="22"/>
  <c r="H54" i="22"/>
  <c r="G54" i="22" l="1"/>
  <c r="E13" i="22" l="1"/>
  <c r="E12" i="22"/>
  <c r="J24" i="22" l="1"/>
  <c r="I24" i="22"/>
  <c r="F24" i="22" l="1"/>
  <c r="E24" i="22" s="1"/>
  <c r="I25" i="22"/>
  <c r="J25" i="22"/>
  <c r="F25" i="22"/>
  <c r="I26" i="22"/>
  <c r="J26" i="22"/>
  <c r="I27" i="22"/>
  <c r="J27" i="22"/>
  <c r="F26" i="22"/>
  <c r="F27" i="22"/>
  <c r="J16" i="22"/>
  <c r="I16" i="22"/>
  <c r="F16" i="22"/>
  <c r="E27" i="22" l="1"/>
  <c r="E25" i="22"/>
  <c r="E26" i="22"/>
  <c r="E16" i="22"/>
  <c r="J10" i="22" l="1"/>
  <c r="J53" i="22" l="1"/>
  <c r="I53" i="22"/>
  <c r="F53" i="22"/>
  <c r="J52" i="22"/>
  <c r="I52" i="22"/>
  <c r="F52" i="22"/>
  <c r="J51" i="22"/>
  <c r="I51" i="22"/>
  <c r="F51" i="22"/>
  <c r="F50" i="22"/>
  <c r="F42" i="22"/>
  <c r="E53" i="22" l="1"/>
  <c r="E51" i="22"/>
  <c r="F56" i="22"/>
  <c r="E52" i="22"/>
  <c r="F48" i="22"/>
  <c r="J40" i="22"/>
  <c r="I40" i="22"/>
  <c r="F40" i="22"/>
  <c r="J39" i="22"/>
  <c r="I39" i="22"/>
  <c r="F39" i="22"/>
  <c r="J38" i="22"/>
  <c r="I38" i="22"/>
  <c r="F38" i="22"/>
  <c r="J29" i="22"/>
  <c r="I29" i="22"/>
  <c r="F29" i="22"/>
  <c r="I22" i="22"/>
  <c r="I10" i="22"/>
  <c r="F10" i="22"/>
  <c r="I59" i="22" l="1"/>
  <c r="I58" i="22"/>
  <c r="I57" i="22"/>
  <c r="E57" i="22" s="1"/>
  <c r="J58" i="22"/>
  <c r="F58" i="22"/>
  <c r="F57" i="22"/>
  <c r="J59" i="22"/>
  <c r="J57" i="22"/>
  <c r="F59" i="22"/>
  <c r="E58" i="22"/>
  <c r="E39" i="22"/>
  <c r="E38" i="22"/>
  <c r="E40" i="22"/>
  <c r="E37" i="22"/>
  <c r="J42" i="22"/>
  <c r="J50" i="22"/>
  <c r="I50" i="22"/>
  <c r="E42" i="22"/>
  <c r="I42" i="22"/>
  <c r="F22" i="22"/>
  <c r="J22" i="22"/>
  <c r="J35" i="22"/>
  <c r="I35" i="22"/>
  <c r="F35" i="22"/>
  <c r="E29" i="22"/>
  <c r="I56" i="22" l="1"/>
  <c r="J48" i="22"/>
  <c r="J56" i="22"/>
  <c r="E59" i="22"/>
  <c r="E50" i="22"/>
  <c r="E48" i="22" s="1"/>
  <c r="I48" i="22"/>
  <c r="E35" i="22"/>
  <c r="E22" i="22"/>
  <c r="F54" i="22"/>
  <c r="I54" i="22" l="1"/>
  <c r="E56" i="22"/>
  <c r="E54" i="22" s="1"/>
  <c r="J54" i="22"/>
  <c r="E10" i="22" l="1"/>
</calcChain>
</file>

<file path=xl/sharedStrings.xml><?xml version="1.0" encoding="utf-8"?>
<sst xmlns="http://schemas.openxmlformats.org/spreadsheetml/2006/main" count="156" uniqueCount="83">
  <si>
    <t>№№ п/п</t>
  </si>
  <si>
    <t>Цель, задачи, основные мероприятия</t>
  </si>
  <si>
    <t>Срок выполнения (квартал, год)</t>
  </si>
  <si>
    <t>Объемы финансирования, тыс. рублей</t>
  </si>
  <si>
    <t>Всего</t>
  </si>
  <si>
    <t>Показатели (индикаторы) результативности выполнения основных мероприятий</t>
  </si>
  <si>
    <t>Наименование, ед. измерения</t>
  </si>
  <si>
    <t>1.</t>
  </si>
  <si>
    <t>1.1.</t>
  </si>
  <si>
    <t>Всего:</t>
  </si>
  <si>
    <t>в т.ч.:</t>
  </si>
  <si>
    <t>МБ</t>
  </si>
  <si>
    <t>ОБ</t>
  </si>
  <si>
    <t>ФБ</t>
  </si>
  <si>
    <t>ВБС</t>
  </si>
  <si>
    <t>1.2.</t>
  </si>
  <si>
    <t>Итого по задаче 1</t>
  </si>
  <si>
    <t>________________</t>
  </si>
  <si>
    <t>¹¹ При указании источников финансирования необходимо использовать следующие сокращения: МБ - бюджет муниципального образования Ловозерский район; ОБ - областной бюджет; ФБ - федеральный бюджет; ВБС - внебюджетные средства.</t>
  </si>
  <si>
    <t>¹² В случае, если организация определяется на основании конкурсных процедур, в графе указывается конкурсный отбор.</t>
  </si>
  <si>
    <t>2.</t>
  </si>
  <si>
    <t>Итого по задаче 2</t>
  </si>
  <si>
    <t>__________</t>
  </si>
  <si>
    <t>2.1.</t>
  </si>
  <si>
    <t>3.</t>
  </si>
  <si>
    <t>Итого по задаче 3</t>
  </si>
  <si>
    <t>3.1.</t>
  </si>
  <si>
    <t>Отдел по образованию администрации Ловозерского района</t>
  </si>
  <si>
    <t>МБОУ дополнительного образования «Центр детского творчества», МБОУ «Ловозерская средняя общеобразовательная школа», МБОУ «Ревдская средняя общеобразовательная школа им. В.С.Воронина», МБОУ «Краснощельская средняя общеобразовательная школа».</t>
  </si>
  <si>
    <t>Перечень основных мероприятий подпрограммы 4 "Организация отдыха, оздоровления и занятости детей и молодежи, родителей с детьми в Ловозерском районе"</t>
  </si>
  <si>
    <t>Обеспечение отдыхом обучающихся Ловозерского района в выездных оздоровительных лагерях и санаториях за пределами  района и области.</t>
  </si>
  <si>
    <t>Задача 3:  Обеспечение качественным отдыхом обучающихся Ловозерского района в выездных оздоровительных лагерях и санаториях за пределами Ловозерского района и Мурманской области</t>
  </si>
  <si>
    <t>Приложение № 1</t>
  </si>
  <si>
    <r>
      <t>Источники финансирования</t>
    </r>
    <r>
      <rPr>
        <sz val="10"/>
        <rFont val="Calibri"/>
        <family val="2"/>
        <charset val="204"/>
      </rPr>
      <t>¹¹</t>
    </r>
  </si>
  <si>
    <r>
      <t>Исполнители, перечень организаций, участвующих в реализации основных мероприятий</t>
    </r>
    <r>
      <rPr>
        <sz val="10"/>
        <rFont val="Calibri"/>
        <family val="2"/>
        <charset val="204"/>
      </rPr>
      <t>¹²</t>
    </r>
  </si>
  <si>
    <t>Количество детей , отдохнувших в детских оздоровительных лагерях с дневным пребыванием на базе образовательных учреждений Ловозерского района, чел.</t>
  </si>
  <si>
    <t>Всего по подпрограмме 4</t>
  </si>
  <si>
    <t>Организация палаточных лагерей, экспедиций, организованных в муниципальных образовательных организациях</t>
  </si>
  <si>
    <t>Количество детей , отдохнувших в палаточных лагерях, чел.</t>
  </si>
  <si>
    <t>МБОУ дополнительного образования «Детско-юношеская спортивная школа»</t>
  </si>
  <si>
    <t>Задача 1:  Обеспечение качественным каникулярным отдыхом детей в детских оздоровительных лагерях с дневным пребыванием на базе общеобразовательных учреждений Ловозерского района</t>
  </si>
  <si>
    <t>Обеспечение отдыхом детей в детских оздоровительных лагерях с дневным пребыванием детей на базе общеобразовательных учреждений Ловозерского района.</t>
  </si>
  <si>
    <t xml:space="preserve">Обеспечение отдыхом обучающихся Ловозерского района, находящихся в трудной жизненной ситуации. </t>
  </si>
  <si>
    <t>Задача 2: Обеспечение качественным отдыхом обучающихся Ловозерского района, находящихся в трудной жизненной ситуации, в выездных оздоровительных лагерях и санаториях за пределами Ловозерского района и Мурманской области</t>
  </si>
  <si>
    <t>2020 год</t>
  </si>
  <si>
    <t>2021 год</t>
  </si>
  <si>
    <t>2022 год</t>
  </si>
  <si>
    <t>2023 год</t>
  </si>
  <si>
    <t>2024 год</t>
  </si>
  <si>
    <t>2020 - 2024 годы</t>
  </si>
  <si>
    <t>%</t>
  </si>
  <si>
    <t>Цель: организация каникулярного оздоровления, отдыха и занятости детей</t>
  </si>
  <si>
    <t>к постановлению администрации Ловозерсого района от 27.01.2020 № 47 - ПГ</t>
  </si>
  <si>
    <t>№</t>
  </si>
  <si>
    <t>п/п</t>
  </si>
  <si>
    <t xml:space="preserve">Цель, задачи и    </t>
  </si>
  <si>
    <t xml:space="preserve">      показатели      </t>
  </si>
  <si>
    <t xml:space="preserve">     (индикаторы)</t>
  </si>
  <si>
    <t>Ед.</t>
  </si>
  <si>
    <t>изм.</t>
  </si>
  <si>
    <t>Значение показателя (индикатора)</t>
  </si>
  <si>
    <t xml:space="preserve">  год</t>
  </si>
  <si>
    <t xml:space="preserve">Годы реализации    </t>
  </si>
  <si>
    <t xml:space="preserve">       подпрограммы / ВЦП</t>
  </si>
  <si>
    <t>2018 год</t>
  </si>
  <si>
    <t>(n-1)</t>
  </si>
  <si>
    <t>2019 год</t>
  </si>
  <si>
    <t>(n)</t>
  </si>
  <si>
    <t>(n+1)</t>
  </si>
  <si>
    <t>(n+2)</t>
  </si>
  <si>
    <t>план</t>
  </si>
  <si>
    <t>факт</t>
  </si>
  <si>
    <t>Цель:   организация каникулярного оздоровления, отдыха и занятости детей</t>
  </si>
  <si>
    <t>Количество отдохнувших в детских оздоровительных лагерях с дневным пребыванием детей на базе общеобразовательных учреждений Ловозерского района</t>
  </si>
  <si>
    <t>чел</t>
  </si>
  <si>
    <t>Количество отдохнувших в  палаточных лагерей, экспедициях, организованных в муниципальных образовательных организациях</t>
  </si>
  <si>
    <t>Доля обучающихся Ловозерского района, находящихся в трудной жизненной ситуации, отдохнувших и оздоровленных в выездных оздоровительных лагерях и санаториях за пределами Мурманской области и Ловозерского района, от общего количества обучающихся данной категории</t>
  </si>
  <si>
    <t>Доля обучающихся Ловозерского района, отдохнувших и оздоровленных в выездных оздоровительных лагерях и санаториях за пределами Ловозерского района и Мурманской области, от общего количества обучающихся данной категории</t>
  </si>
  <si>
    <t>Отчетный</t>
  </si>
  <si>
    <t>Текущий</t>
  </si>
  <si>
    <t>Приложение № 2</t>
  </si>
  <si>
    <t>Основные цели и задачи Подпрограммы 4,</t>
  </si>
  <si>
    <t>целевые показатели (индикаторы) реализации Подпрограммы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</si>
</sst>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6"/>
      <name val="Times New Roman"/>
      <family val="1"/>
      <charset val="204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6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view="pageBreakPreview" zoomScale="85" zoomScaleNormal="100" zoomScaleSheetLayoutView="85" workbookViewId="0">
      <selection activeCell="A18" sqref="A18:O18"/>
    </sheetView>
  </sheetViews>
  <sheetFormatPr defaultRowHeight="15" x14ac:dyDescent="0.25"/>
  <cols>
    <col min="1" max="1" width="6.140625" customWidth="1"/>
    <col min="2" max="2" width="40.5703125" customWidth="1"/>
    <col min="3" max="3" width="5.5703125" bestFit="1" customWidth="1"/>
    <col min="4" max="4" width="10.5703125" bestFit="1" customWidth="1"/>
    <col min="5" max="5" width="10.28515625" bestFit="1" customWidth="1"/>
  </cols>
  <sheetData>
    <row r="1" spans="1:15" x14ac:dyDescent="0.25">
      <c r="M1" s="32" t="s">
        <v>32</v>
      </c>
      <c r="N1" s="32"/>
      <c r="O1" s="32"/>
    </row>
    <row r="2" spans="1:15" x14ac:dyDescent="0.25">
      <c r="H2" s="32" t="s">
        <v>52</v>
      </c>
      <c r="I2" s="44"/>
      <c r="J2" s="44"/>
      <c r="K2" s="44"/>
      <c r="L2" s="44"/>
      <c r="M2" s="44"/>
      <c r="N2" s="44"/>
      <c r="O2" s="44"/>
    </row>
    <row r="3" spans="1:15" x14ac:dyDescent="0.25">
      <c r="H3" s="14"/>
      <c r="I3" s="15"/>
      <c r="J3" s="15"/>
      <c r="K3" s="15"/>
      <c r="L3" s="15"/>
      <c r="M3" s="15"/>
      <c r="N3" s="15"/>
      <c r="O3" s="15"/>
    </row>
    <row r="4" spans="1:15" ht="18.75" x14ac:dyDescent="0.25">
      <c r="A4" s="33" t="s">
        <v>81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8.75" x14ac:dyDescent="0.25">
      <c r="A5" s="34" t="s">
        <v>82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9.5" thickBot="1" x14ac:dyDescent="0.3">
      <c r="A6" s="30"/>
      <c r="B6" s="30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6.5" thickBot="1" x14ac:dyDescent="0.3">
      <c r="A7" s="16" t="s">
        <v>53</v>
      </c>
      <c r="B7" s="20" t="s">
        <v>55</v>
      </c>
      <c r="C7" s="20" t="s">
        <v>58</v>
      </c>
      <c r="D7" s="35" t="s">
        <v>60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5" ht="31.5" x14ac:dyDescent="0.25">
      <c r="A8" s="17" t="s">
        <v>54</v>
      </c>
      <c r="B8" s="21" t="s">
        <v>56</v>
      </c>
      <c r="C8" s="21" t="s">
        <v>59</v>
      </c>
      <c r="D8" s="21" t="s">
        <v>78</v>
      </c>
      <c r="E8" s="21" t="s">
        <v>79</v>
      </c>
      <c r="F8" s="38" t="s">
        <v>62</v>
      </c>
      <c r="G8" s="39"/>
      <c r="H8" s="39"/>
      <c r="I8" s="39"/>
      <c r="J8" s="39"/>
      <c r="K8" s="39"/>
      <c r="L8" s="39"/>
      <c r="M8" s="39"/>
      <c r="N8" s="39"/>
      <c r="O8" s="40"/>
    </row>
    <row r="9" spans="1:15" ht="16.5" thickBot="1" x14ac:dyDescent="0.3">
      <c r="A9" s="17"/>
      <c r="B9" s="21" t="s">
        <v>57</v>
      </c>
      <c r="C9" s="21"/>
      <c r="D9" s="24" t="s">
        <v>61</v>
      </c>
      <c r="E9" s="24" t="s">
        <v>61</v>
      </c>
      <c r="F9" s="45" t="s">
        <v>63</v>
      </c>
      <c r="G9" s="46"/>
      <c r="H9" s="46"/>
      <c r="I9" s="46"/>
      <c r="J9" s="46"/>
      <c r="K9" s="46"/>
      <c r="L9" s="46"/>
      <c r="M9" s="46"/>
      <c r="N9" s="46"/>
      <c r="O9" s="47"/>
    </row>
    <row r="10" spans="1:15" ht="15.75" x14ac:dyDescent="0.25">
      <c r="A10" s="18"/>
      <c r="B10" s="21"/>
      <c r="C10" s="22"/>
      <c r="D10" s="21" t="s">
        <v>64</v>
      </c>
      <c r="E10" s="21" t="s">
        <v>66</v>
      </c>
      <c r="F10" s="38" t="s">
        <v>44</v>
      </c>
      <c r="G10" s="40"/>
      <c r="H10" s="38" t="s">
        <v>45</v>
      </c>
      <c r="I10" s="40"/>
      <c r="J10" s="38" t="s">
        <v>46</v>
      </c>
      <c r="K10" s="40"/>
      <c r="L10" s="38" t="s">
        <v>47</v>
      </c>
      <c r="M10" s="40"/>
      <c r="N10" s="38" t="s">
        <v>48</v>
      </c>
      <c r="O10" s="40"/>
    </row>
    <row r="11" spans="1:15" ht="16.5" thickBot="1" x14ac:dyDescent="0.3">
      <c r="A11" s="18"/>
      <c r="B11" s="22"/>
      <c r="C11" s="22"/>
      <c r="D11" s="21" t="s">
        <v>65</v>
      </c>
      <c r="E11" s="21" t="s">
        <v>67</v>
      </c>
      <c r="F11" s="45" t="s">
        <v>68</v>
      </c>
      <c r="G11" s="47"/>
      <c r="H11" s="45" t="s">
        <v>69</v>
      </c>
      <c r="I11" s="47"/>
      <c r="J11" s="45"/>
      <c r="K11" s="47"/>
      <c r="L11" s="45"/>
      <c r="M11" s="47"/>
      <c r="N11" s="45"/>
      <c r="O11" s="47"/>
    </row>
    <row r="12" spans="1:15" ht="16.5" thickBot="1" x14ac:dyDescent="0.3">
      <c r="A12" s="19"/>
      <c r="B12" s="23"/>
      <c r="C12" s="23"/>
      <c r="D12" s="25"/>
      <c r="E12" s="25"/>
      <c r="F12" s="24" t="s">
        <v>70</v>
      </c>
      <c r="G12" s="24" t="s">
        <v>71</v>
      </c>
      <c r="H12" s="24" t="s">
        <v>70</v>
      </c>
      <c r="I12" s="24" t="s">
        <v>71</v>
      </c>
      <c r="J12" s="24" t="s">
        <v>70</v>
      </c>
      <c r="K12" s="24" t="s">
        <v>71</v>
      </c>
      <c r="L12" s="24" t="s">
        <v>70</v>
      </c>
      <c r="M12" s="24" t="s">
        <v>71</v>
      </c>
      <c r="N12" s="24" t="s">
        <v>70</v>
      </c>
      <c r="O12" s="24" t="s">
        <v>71</v>
      </c>
    </row>
    <row r="13" spans="1:15" ht="16.5" thickBot="1" x14ac:dyDescent="0.3">
      <c r="A13" s="26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</row>
    <row r="14" spans="1:15" ht="16.5" thickBot="1" x14ac:dyDescent="0.3">
      <c r="A14" s="27"/>
      <c r="B14" s="41" t="s">
        <v>72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1:15" ht="31.5" customHeight="1" thickBot="1" x14ac:dyDescent="0.3">
      <c r="A15" s="41" t="s">
        <v>40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spans="1:15" ht="79.5" thickBot="1" x14ac:dyDescent="0.3">
      <c r="A16" s="27">
        <v>1</v>
      </c>
      <c r="B16" s="28" t="s">
        <v>73</v>
      </c>
      <c r="C16" s="24" t="s">
        <v>74</v>
      </c>
      <c r="D16" s="24">
        <v>324</v>
      </c>
      <c r="E16" s="24">
        <v>343</v>
      </c>
      <c r="F16" s="24">
        <v>368</v>
      </c>
      <c r="G16" s="24"/>
      <c r="H16" s="24">
        <v>348</v>
      </c>
      <c r="I16" s="24"/>
      <c r="J16" s="24">
        <v>350</v>
      </c>
      <c r="K16" s="24"/>
      <c r="L16" s="24">
        <v>350</v>
      </c>
      <c r="M16" s="24"/>
      <c r="N16" s="24">
        <v>350</v>
      </c>
      <c r="O16" s="28"/>
    </row>
    <row r="17" spans="1:15" ht="63.75" thickBot="1" x14ac:dyDescent="0.3">
      <c r="A17" s="27">
        <v>2</v>
      </c>
      <c r="B17" s="28" t="s">
        <v>75</v>
      </c>
      <c r="C17" s="24" t="s">
        <v>74</v>
      </c>
      <c r="D17" s="24">
        <v>7</v>
      </c>
      <c r="E17" s="24">
        <v>7</v>
      </c>
      <c r="F17" s="24">
        <v>7</v>
      </c>
      <c r="G17" s="24"/>
      <c r="H17" s="24">
        <v>12</v>
      </c>
      <c r="I17" s="24"/>
      <c r="J17" s="24">
        <v>15</v>
      </c>
      <c r="K17" s="24"/>
      <c r="L17" s="24">
        <v>15</v>
      </c>
      <c r="M17" s="24"/>
      <c r="N17" s="24">
        <v>15</v>
      </c>
      <c r="O17" s="28"/>
    </row>
    <row r="18" spans="1:15" ht="31.5" customHeight="1" thickBot="1" x14ac:dyDescent="0.3">
      <c r="A18" s="41" t="s">
        <v>43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1:15" ht="142.5" thickBot="1" x14ac:dyDescent="0.3">
      <c r="A19" s="27">
        <v>2</v>
      </c>
      <c r="B19" s="29" t="s">
        <v>76</v>
      </c>
      <c r="C19" s="24" t="s">
        <v>50</v>
      </c>
      <c r="D19" s="24">
        <v>25.8</v>
      </c>
      <c r="E19" s="24">
        <v>26</v>
      </c>
      <c r="F19" s="24">
        <v>26</v>
      </c>
      <c r="G19" s="24"/>
      <c r="H19" s="24">
        <v>27</v>
      </c>
      <c r="I19" s="24"/>
      <c r="J19" s="24">
        <v>27</v>
      </c>
      <c r="K19" s="24"/>
      <c r="L19" s="24">
        <v>28</v>
      </c>
      <c r="M19" s="24"/>
      <c r="N19" s="24">
        <v>28</v>
      </c>
      <c r="O19" s="28"/>
    </row>
    <row r="20" spans="1:15" ht="31.5" customHeight="1" thickBot="1" x14ac:dyDescent="0.3">
      <c r="A20" s="41" t="s">
        <v>31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ht="111" thickBot="1" x14ac:dyDescent="0.3">
      <c r="A21" s="27">
        <v>3</v>
      </c>
      <c r="B21" s="29" t="s">
        <v>77</v>
      </c>
      <c r="C21" s="24" t="s">
        <v>50</v>
      </c>
      <c r="D21" s="24">
        <v>17.2</v>
      </c>
      <c r="E21" s="24">
        <v>17.399999999999999</v>
      </c>
      <c r="F21" s="24">
        <v>17.399999999999999</v>
      </c>
      <c r="G21" s="24"/>
      <c r="H21" s="24">
        <v>17.600000000000001</v>
      </c>
      <c r="I21" s="24"/>
      <c r="J21" s="24">
        <v>17.600000000000001</v>
      </c>
      <c r="K21" s="24"/>
      <c r="L21" s="24">
        <v>17.8</v>
      </c>
      <c r="M21" s="24"/>
      <c r="N21" s="24">
        <v>17.8</v>
      </c>
      <c r="O21" s="28"/>
    </row>
  </sheetData>
  <mergeCells count="18">
    <mergeCell ref="B14:O14"/>
    <mergeCell ref="A15:O15"/>
    <mergeCell ref="A18:O18"/>
    <mergeCell ref="A20:O20"/>
    <mergeCell ref="H2:O2"/>
    <mergeCell ref="F9:O9"/>
    <mergeCell ref="F10:G10"/>
    <mergeCell ref="F11:G11"/>
    <mergeCell ref="H10:I10"/>
    <mergeCell ref="H11:I11"/>
    <mergeCell ref="J10:K11"/>
    <mergeCell ref="L10:M11"/>
    <mergeCell ref="N10:O11"/>
    <mergeCell ref="M1:O1"/>
    <mergeCell ref="A4:O4"/>
    <mergeCell ref="A5:O5"/>
    <mergeCell ref="D7:O7"/>
    <mergeCell ref="F8:O8"/>
  </mergeCells>
  <pageMargins left="0.70866141732283472" right="0.70866141732283472" top="0.74803149606299213" bottom="0.74803149606299213" header="0.31496062992125984" footer="0.31496062992125984"/>
  <pageSetup paperSize="9" scale="79" firstPageNumber="3" fitToHeight="0" orientation="landscape" useFirstPageNumber="1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zoomScaleNormal="100" zoomScaleSheetLayoutView="100" zoomScalePageLayoutView="85" workbookViewId="0">
      <selection activeCell="J2" sqref="J2:Q2"/>
    </sheetView>
  </sheetViews>
  <sheetFormatPr defaultRowHeight="15" x14ac:dyDescent="0.25"/>
  <cols>
    <col min="1" max="1" width="4.140625" style="2" customWidth="1"/>
    <col min="2" max="2" width="31" style="2" customWidth="1"/>
    <col min="3" max="3" width="10.5703125" style="2" customWidth="1"/>
    <col min="4" max="4" width="14.28515625" style="2" customWidth="1"/>
    <col min="5" max="10" width="8.85546875" style="2" customWidth="1"/>
    <col min="11" max="11" width="14.140625" style="2" customWidth="1"/>
    <col min="12" max="16" width="8.85546875" style="2" customWidth="1"/>
    <col min="17" max="17" width="24" style="13" customWidth="1"/>
    <col min="18" max="16384" width="9.140625" style="2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2" t="s">
        <v>80</v>
      </c>
      <c r="P1" s="32"/>
      <c r="Q1" s="32"/>
      <c r="R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32" t="s">
        <v>52</v>
      </c>
      <c r="K2" s="44"/>
      <c r="L2" s="44"/>
      <c r="M2" s="44"/>
      <c r="N2" s="44"/>
      <c r="O2" s="44"/>
      <c r="P2" s="44"/>
      <c r="Q2" s="44"/>
      <c r="R2" s="1"/>
    </row>
    <row r="3" spans="1:19" x14ac:dyDescent="0.25">
      <c r="A3" s="85" t="s">
        <v>29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"/>
      <c r="R4" s="1"/>
    </row>
    <row r="5" spans="1:19" ht="27.75" customHeight="1" x14ac:dyDescent="0.25">
      <c r="A5" s="86" t="s">
        <v>0</v>
      </c>
      <c r="B5" s="86" t="s">
        <v>1</v>
      </c>
      <c r="C5" s="86" t="s">
        <v>2</v>
      </c>
      <c r="D5" s="86" t="s">
        <v>33</v>
      </c>
      <c r="E5" s="87" t="s">
        <v>3</v>
      </c>
      <c r="F5" s="87"/>
      <c r="G5" s="87"/>
      <c r="H5" s="87"/>
      <c r="I5" s="87"/>
      <c r="J5" s="87"/>
      <c r="K5" s="86" t="s">
        <v>5</v>
      </c>
      <c r="L5" s="86"/>
      <c r="M5" s="86"/>
      <c r="N5" s="86"/>
      <c r="O5" s="86"/>
      <c r="P5" s="86"/>
      <c r="Q5" s="86" t="s">
        <v>34</v>
      </c>
      <c r="R5" s="1"/>
    </row>
    <row r="6" spans="1:19" ht="42" customHeight="1" x14ac:dyDescent="0.25">
      <c r="A6" s="86"/>
      <c r="B6" s="86"/>
      <c r="C6" s="86"/>
      <c r="D6" s="86"/>
      <c r="E6" s="9" t="s">
        <v>4</v>
      </c>
      <c r="F6" s="9" t="s">
        <v>44</v>
      </c>
      <c r="G6" s="9" t="s">
        <v>45</v>
      </c>
      <c r="H6" s="9" t="s">
        <v>46</v>
      </c>
      <c r="I6" s="9" t="s">
        <v>47</v>
      </c>
      <c r="J6" s="9" t="s">
        <v>48</v>
      </c>
      <c r="K6" s="8" t="s">
        <v>6</v>
      </c>
      <c r="L6" s="9" t="s">
        <v>44</v>
      </c>
      <c r="M6" s="9" t="s">
        <v>45</v>
      </c>
      <c r="N6" s="9" t="s">
        <v>46</v>
      </c>
      <c r="O6" s="9" t="s">
        <v>47</v>
      </c>
      <c r="P6" s="9" t="s">
        <v>48</v>
      </c>
      <c r="Q6" s="86"/>
      <c r="R6" s="4"/>
      <c r="S6" s="12"/>
    </row>
    <row r="7" spans="1:1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"/>
    </row>
    <row r="8" spans="1:19" x14ac:dyDescent="0.25">
      <c r="A8" s="10"/>
      <c r="B8" s="60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1"/>
    </row>
    <row r="9" spans="1:19" ht="15" customHeight="1" x14ac:dyDescent="0.25">
      <c r="A9" s="6" t="s">
        <v>7</v>
      </c>
      <c r="B9" s="61" t="s">
        <v>40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1"/>
    </row>
    <row r="10" spans="1:19" ht="15" customHeight="1" x14ac:dyDescent="0.25">
      <c r="A10" s="70" t="s">
        <v>8</v>
      </c>
      <c r="B10" s="64" t="s">
        <v>41</v>
      </c>
      <c r="C10" s="64" t="s">
        <v>49</v>
      </c>
      <c r="D10" s="5" t="s">
        <v>9</v>
      </c>
      <c r="E10" s="3">
        <f>SUM(E11:E15)</f>
        <v>20266</v>
      </c>
      <c r="F10" s="3">
        <f t="shared" ref="F10:I10" si="0">SUM(F11:F15)</f>
        <v>4053.2</v>
      </c>
      <c r="G10" s="3">
        <f t="shared" si="0"/>
        <v>4053.2</v>
      </c>
      <c r="H10" s="3">
        <f t="shared" si="0"/>
        <v>4053.2</v>
      </c>
      <c r="I10" s="3">
        <f t="shared" si="0"/>
        <v>4053.2</v>
      </c>
      <c r="J10" s="3">
        <f>J12+J13+J14+J15</f>
        <v>4053.2</v>
      </c>
      <c r="K10" s="73" t="s">
        <v>35</v>
      </c>
      <c r="L10" s="48">
        <v>368</v>
      </c>
      <c r="M10" s="48">
        <v>348</v>
      </c>
      <c r="N10" s="48">
        <v>350</v>
      </c>
      <c r="O10" s="48">
        <v>350</v>
      </c>
      <c r="P10" s="48">
        <v>350</v>
      </c>
      <c r="Q10" s="67" t="s">
        <v>28</v>
      </c>
      <c r="R10" s="1"/>
    </row>
    <row r="11" spans="1:19" x14ac:dyDescent="0.25">
      <c r="A11" s="71"/>
      <c r="B11" s="65"/>
      <c r="C11" s="65"/>
      <c r="D11" s="57" t="s">
        <v>10</v>
      </c>
      <c r="E11" s="58"/>
      <c r="F11" s="58"/>
      <c r="G11" s="58"/>
      <c r="H11" s="58"/>
      <c r="I11" s="58"/>
      <c r="J11" s="59"/>
      <c r="K11" s="74"/>
      <c r="L11" s="49"/>
      <c r="M11" s="49"/>
      <c r="N11" s="49"/>
      <c r="O11" s="49"/>
      <c r="P11" s="49"/>
      <c r="Q11" s="68"/>
      <c r="R11" s="1"/>
    </row>
    <row r="12" spans="1:19" x14ac:dyDescent="0.25">
      <c r="A12" s="71"/>
      <c r="B12" s="65"/>
      <c r="C12" s="65"/>
      <c r="D12" s="5" t="s">
        <v>11</v>
      </c>
      <c r="E12" s="3">
        <f>SUM(F12:J12)</f>
        <v>12026.859999999999</v>
      </c>
      <c r="F12" s="3">
        <f>2422.772-F18</f>
        <v>2405.3719999999998</v>
      </c>
      <c r="G12" s="3">
        <f t="shared" ref="G12:J12" si="1">2422.772-G18</f>
        <v>2405.3719999999998</v>
      </c>
      <c r="H12" s="3">
        <f t="shared" si="1"/>
        <v>2405.3719999999998</v>
      </c>
      <c r="I12" s="3">
        <f>2422.772-I18</f>
        <v>2405.3719999999998</v>
      </c>
      <c r="J12" s="3">
        <f t="shared" si="1"/>
        <v>2405.3719999999998</v>
      </c>
      <c r="K12" s="74"/>
      <c r="L12" s="49"/>
      <c r="M12" s="49"/>
      <c r="N12" s="49"/>
      <c r="O12" s="49"/>
      <c r="P12" s="49"/>
      <c r="Q12" s="68"/>
      <c r="R12" s="1"/>
    </row>
    <row r="13" spans="1:19" x14ac:dyDescent="0.25">
      <c r="A13" s="71"/>
      <c r="B13" s="65"/>
      <c r="C13" s="65"/>
      <c r="D13" s="5" t="s">
        <v>12</v>
      </c>
      <c r="E13" s="3">
        <f t="shared" ref="E13:E15" si="2">SUM(F13:J13)</f>
        <v>8239.14</v>
      </c>
      <c r="F13" s="3">
        <f>1677.228-F19</f>
        <v>1647.828</v>
      </c>
      <c r="G13" s="3">
        <f t="shared" ref="G13:J13" si="3">1677.228-G19</f>
        <v>1647.828</v>
      </c>
      <c r="H13" s="3">
        <f t="shared" si="3"/>
        <v>1647.828</v>
      </c>
      <c r="I13" s="3">
        <f t="shared" si="3"/>
        <v>1647.828</v>
      </c>
      <c r="J13" s="3">
        <f t="shared" si="3"/>
        <v>1647.828</v>
      </c>
      <c r="K13" s="74"/>
      <c r="L13" s="49"/>
      <c r="M13" s="49"/>
      <c r="N13" s="49"/>
      <c r="O13" s="49"/>
      <c r="P13" s="49"/>
      <c r="Q13" s="68"/>
      <c r="R13" s="1"/>
    </row>
    <row r="14" spans="1:19" x14ac:dyDescent="0.25">
      <c r="A14" s="71"/>
      <c r="B14" s="65"/>
      <c r="C14" s="65"/>
      <c r="D14" s="5" t="s">
        <v>13</v>
      </c>
      <c r="E14" s="3">
        <f t="shared" si="2"/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74"/>
      <c r="L14" s="49"/>
      <c r="M14" s="49"/>
      <c r="N14" s="49"/>
      <c r="O14" s="49"/>
      <c r="P14" s="49"/>
      <c r="Q14" s="68"/>
      <c r="R14" s="1"/>
    </row>
    <row r="15" spans="1:19" x14ac:dyDescent="0.25">
      <c r="A15" s="72"/>
      <c r="B15" s="66"/>
      <c r="C15" s="66"/>
      <c r="D15" s="5" t="s">
        <v>14</v>
      </c>
      <c r="E15" s="3">
        <f t="shared" si="2"/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75"/>
      <c r="L15" s="50"/>
      <c r="M15" s="50"/>
      <c r="N15" s="50"/>
      <c r="O15" s="50"/>
      <c r="P15" s="50"/>
      <c r="Q15" s="69"/>
      <c r="R15" s="1"/>
    </row>
    <row r="16" spans="1:19" ht="15" customHeight="1" x14ac:dyDescent="0.25">
      <c r="A16" s="70" t="s">
        <v>15</v>
      </c>
      <c r="B16" s="64" t="s">
        <v>37</v>
      </c>
      <c r="C16" s="64" t="s">
        <v>49</v>
      </c>
      <c r="D16" s="5" t="s">
        <v>9</v>
      </c>
      <c r="E16" s="3">
        <f>SUM(E17:E21)</f>
        <v>234</v>
      </c>
      <c r="F16" s="3">
        <f t="shared" ref="F16:I16" si="4">SUM(F17:F21)</f>
        <v>46.8</v>
      </c>
      <c r="G16" s="3">
        <f t="shared" ref="G16:H16" si="5">SUM(G17:G21)</f>
        <v>46.8</v>
      </c>
      <c r="H16" s="3">
        <f t="shared" si="5"/>
        <v>46.8</v>
      </c>
      <c r="I16" s="3">
        <f t="shared" si="4"/>
        <v>46.8</v>
      </c>
      <c r="J16" s="3">
        <f>J18+J19+J20+J21</f>
        <v>46.8</v>
      </c>
      <c r="K16" s="73" t="s">
        <v>38</v>
      </c>
      <c r="L16" s="48">
        <v>7</v>
      </c>
      <c r="M16" s="48">
        <v>12</v>
      </c>
      <c r="N16" s="48">
        <v>15</v>
      </c>
      <c r="O16" s="48">
        <v>15</v>
      </c>
      <c r="P16" s="48">
        <v>15</v>
      </c>
      <c r="Q16" s="54" t="s">
        <v>39</v>
      </c>
      <c r="R16" s="1"/>
    </row>
    <row r="17" spans="1:18" x14ac:dyDescent="0.25">
      <c r="A17" s="71"/>
      <c r="B17" s="65"/>
      <c r="C17" s="65"/>
      <c r="D17" s="57" t="s">
        <v>10</v>
      </c>
      <c r="E17" s="58"/>
      <c r="F17" s="58"/>
      <c r="G17" s="58"/>
      <c r="H17" s="58"/>
      <c r="I17" s="58"/>
      <c r="J17" s="59"/>
      <c r="K17" s="74"/>
      <c r="L17" s="49"/>
      <c r="M17" s="49"/>
      <c r="N17" s="49"/>
      <c r="O17" s="49"/>
      <c r="P17" s="49"/>
      <c r="Q17" s="55"/>
      <c r="R17" s="1"/>
    </row>
    <row r="18" spans="1:18" x14ac:dyDescent="0.25">
      <c r="A18" s="71"/>
      <c r="B18" s="65"/>
      <c r="C18" s="65"/>
      <c r="D18" s="5" t="s">
        <v>11</v>
      </c>
      <c r="E18" s="3">
        <f>SUM(F18:J18)</f>
        <v>87</v>
      </c>
      <c r="F18" s="3">
        <v>17.399999999999999</v>
      </c>
      <c r="G18" s="3">
        <v>17.399999999999999</v>
      </c>
      <c r="H18" s="3">
        <v>17.399999999999999</v>
      </c>
      <c r="I18" s="3">
        <v>17.399999999999999</v>
      </c>
      <c r="J18" s="3">
        <v>17.399999999999999</v>
      </c>
      <c r="K18" s="74"/>
      <c r="L18" s="49"/>
      <c r="M18" s="49"/>
      <c r="N18" s="49"/>
      <c r="O18" s="49"/>
      <c r="P18" s="49"/>
      <c r="Q18" s="55"/>
      <c r="R18" s="1"/>
    </row>
    <row r="19" spans="1:18" x14ac:dyDescent="0.25">
      <c r="A19" s="71"/>
      <c r="B19" s="65"/>
      <c r="C19" s="65"/>
      <c r="D19" s="5" t="s">
        <v>12</v>
      </c>
      <c r="E19" s="3">
        <f t="shared" ref="E19:E21" si="6">SUM(F19:J19)</f>
        <v>147</v>
      </c>
      <c r="F19" s="3">
        <v>29.4</v>
      </c>
      <c r="G19" s="3">
        <v>29.4</v>
      </c>
      <c r="H19" s="3">
        <v>29.4</v>
      </c>
      <c r="I19" s="3">
        <v>29.4</v>
      </c>
      <c r="J19" s="3">
        <v>29.4</v>
      </c>
      <c r="K19" s="74"/>
      <c r="L19" s="49"/>
      <c r="M19" s="49"/>
      <c r="N19" s="49"/>
      <c r="O19" s="49"/>
      <c r="P19" s="49"/>
      <c r="Q19" s="55"/>
      <c r="R19" s="1"/>
    </row>
    <row r="20" spans="1:18" x14ac:dyDescent="0.25">
      <c r="A20" s="71"/>
      <c r="B20" s="65"/>
      <c r="C20" s="65"/>
      <c r="D20" s="5" t="s">
        <v>13</v>
      </c>
      <c r="E20" s="3">
        <f t="shared" si="6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74"/>
      <c r="L20" s="49"/>
      <c r="M20" s="49"/>
      <c r="N20" s="49"/>
      <c r="O20" s="49"/>
      <c r="P20" s="49"/>
      <c r="Q20" s="55"/>
      <c r="R20" s="1"/>
    </row>
    <row r="21" spans="1:18" x14ac:dyDescent="0.25">
      <c r="A21" s="72"/>
      <c r="B21" s="66"/>
      <c r="C21" s="66"/>
      <c r="D21" s="5" t="s">
        <v>14</v>
      </c>
      <c r="E21" s="3">
        <f t="shared" si="6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75"/>
      <c r="L21" s="50"/>
      <c r="M21" s="50"/>
      <c r="N21" s="50"/>
      <c r="O21" s="50"/>
      <c r="P21" s="50"/>
      <c r="Q21" s="56"/>
      <c r="R21" s="1"/>
    </row>
    <row r="22" spans="1:18" x14ac:dyDescent="0.25">
      <c r="A22" s="51"/>
      <c r="B22" s="70" t="s">
        <v>16</v>
      </c>
      <c r="C22" s="51"/>
      <c r="D22" s="5" t="s">
        <v>9</v>
      </c>
      <c r="E22" s="3">
        <f t="shared" ref="E22" si="7">SUM(E23:E27)</f>
        <v>20500</v>
      </c>
      <c r="F22" s="3">
        <f>F24+F25+F26+F27</f>
        <v>4100</v>
      </c>
      <c r="G22" s="3">
        <f t="shared" ref="G22:H22" si="8">G24+G25+G26+G27</f>
        <v>4100</v>
      </c>
      <c r="H22" s="3">
        <f t="shared" si="8"/>
        <v>4100</v>
      </c>
      <c r="I22" s="3">
        <f>I24+I25+I26+I27</f>
        <v>4100</v>
      </c>
      <c r="J22" s="3">
        <f>J24+J25+J26+J27</f>
        <v>4100</v>
      </c>
      <c r="K22" s="54"/>
      <c r="L22" s="51"/>
      <c r="M22" s="51"/>
      <c r="N22" s="51"/>
      <c r="O22" s="51"/>
      <c r="P22" s="51"/>
      <c r="Q22" s="54"/>
      <c r="R22" s="1"/>
    </row>
    <row r="23" spans="1:18" x14ac:dyDescent="0.25">
      <c r="A23" s="52"/>
      <c r="B23" s="71"/>
      <c r="C23" s="52"/>
      <c r="D23" s="57" t="s">
        <v>10</v>
      </c>
      <c r="E23" s="58"/>
      <c r="F23" s="58"/>
      <c r="G23" s="58"/>
      <c r="H23" s="58"/>
      <c r="I23" s="58"/>
      <c r="J23" s="59"/>
      <c r="K23" s="55"/>
      <c r="L23" s="52"/>
      <c r="M23" s="52"/>
      <c r="N23" s="52"/>
      <c r="O23" s="52"/>
      <c r="P23" s="52"/>
      <c r="Q23" s="55"/>
      <c r="R23" s="1"/>
    </row>
    <row r="24" spans="1:18" x14ac:dyDescent="0.25">
      <c r="A24" s="52"/>
      <c r="B24" s="71"/>
      <c r="C24" s="52"/>
      <c r="D24" s="5" t="s">
        <v>11</v>
      </c>
      <c r="E24" s="3">
        <f>SUM(F24:J24)</f>
        <v>12113.86</v>
      </c>
      <c r="F24" s="3">
        <f>F12+F18</f>
        <v>2422.7719999999999</v>
      </c>
      <c r="G24" s="3">
        <f t="shared" ref="G24:H24" si="9">G12+G18</f>
        <v>2422.7719999999999</v>
      </c>
      <c r="H24" s="3">
        <f t="shared" si="9"/>
        <v>2422.7719999999999</v>
      </c>
      <c r="I24" s="3">
        <f>I12+I18</f>
        <v>2422.7719999999999</v>
      </c>
      <c r="J24" s="3">
        <f>J12+J18</f>
        <v>2422.7719999999999</v>
      </c>
      <c r="K24" s="55"/>
      <c r="L24" s="52"/>
      <c r="M24" s="52"/>
      <c r="N24" s="52"/>
      <c r="O24" s="52"/>
      <c r="P24" s="52"/>
      <c r="Q24" s="55"/>
      <c r="R24" s="1"/>
    </row>
    <row r="25" spans="1:18" x14ac:dyDescent="0.25">
      <c r="A25" s="52"/>
      <c r="B25" s="71"/>
      <c r="C25" s="52"/>
      <c r="D25" s="5" t="s">
        <v>12</v>
      </c>
      <c r="E25" s="3">
        <f t="shared" ref="E25:E27" si="10">SUM(F25:J25)</f>
        <v>8386.14</v>
      </c>
      <c r="F25" s="3">
        <f t="shared" ref="F25:J27" si="11">F13+F19</f>
        <v>1677.2280000000001</v>
      </c>
      <c r="G25" s="3">
        <f t="shared" ref="G25:H25" si="12">G13+G19</f>
        <v>1677.2280000000001</v>
      </c>
      <c r="H25" s="3">
        <f t="shared" si="12"/>
        <v>1677.2280000000001</v>
      </c>
      <c r="I25" s="3">
        <f t="shared" si="11"/>
        <v>1677.2280000000001</v>
      </c>
      <c r="J25" s="3">
        <f t="shared" si="11"/>
        <v>1677.2280000000001</v>
      </c>
      <c r="K25" s="55"/>
      <c r="L25" s="52"/>
      <c r="M25" s="52"/>
      <c r="N25" s="52"/>
      <c r="O25" s="52"/>
      <c r="P25" s="52"/>
      <c r="Q25" s="55"/>
      <c r="R25" s="1"/>
    </row>
    <row r="26" spans="1:18" x14ac:dyDescent="0.25">
      <c r="A26" s="52"/>
      <c r="B26" s="71"/>
      <c r="C26" s="52"/>
      <c r="D26" s="5" t="s">
        <v>13</v>
      </c>
      <c r="E26" s="3">
        <f t="shared" si="10"/>
        <v>0</v>
      </c>
      <c r="F26" s="3">
        <f t="shared" si="11"/>
        <v>0</v>
      </c>
      <c r="G26" s="3">
        <f t="shared" ref="G26:H26" si="13">G14+G20</f>
        <v>0</v>
      </c>
      <c r="H26" s="3">
        <f t="shared" si="13"/>
        <v>0</v>
      </c>
      <c r="I26" s="3">
        <f t="shared" si="11"/>
        <v>0</v>
      </c>
      <c r="J26" s="3">
        <f t="shared" si="11"/>
        <v>0</v>
      </c>
      <c r="K26" s="55"/>
      <c r="L26" s="52"/>
      <c r="M26" s="52"/>
      <c r="N26" s="52"/>
      <c r="O26" s="52"/>
      <c r="P26" s="52"/>
      <c r="Q26" s="55"/>
      <c r="R26" s="1"/>
    </row>
    <row r="27" spans="1:18" x14ac:dyDescent="0.25">
      <c r="A27" s="53"/>
      <c r="B27" s="72"/>
      <c r="C27" s="53"/>
      <c r="D27" s="5" t="s">
        <v>14</v>
      </c>
      <c r="E27" s="3">
        <f t="shared" si="10"/>
        <v>0</v>
      </c>
      <c r="F27" s="3">
        <f t="shared" si="11"/>
        <v>0</v>
      </c>
      <c r="G27" s="3">
        <f t="shared" ref="G27:H27" si="14">G15+G21</f>
        <v>0</v>
      </c>
      <c r="H27" s="3">
        <f t="shared" si="14"/>
        <v>0</v>
      </c>
      <c r="I27" s="3">
        <f t="shared" si="11"/>
        <v>0</v>
      </c>
      <c r="J27" s="3">
        <f t="shared" si="11"/>
        <v>0</v>
      </c>
      <c r="K27" s="56"/>
      <c r="L27" s="53"/>
      <c r="M27" s="53"/>
      <c r="N27" s="53"/>
      <c r="O27" s="53"/>
      <c r="P27" s="53"/>
      <c r="Q27" s="56"/>
      <c r="R27" s="1"/>
    </row>
    <row r="28" spans="1:18" ht="14.25" customHeight="1" x14ac:dyDescent="0.25">
      <c r="A28" s="10" t="s">
        <v>20</v>
      </c>
      <c r="B28" s="76" t="s">
        <v>43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8"/>
      <c r="R28" s="1"/>
    </row>
    <row r="29" spans="1:18" ht="15" customHeight="1" x14ac:dyDescent="0.25">
      <c r="A29" s="91" t="s">
        <v>23</v>
      </c>
      <c r="B29" s="92" t="s">
        <v>42</v>
      </c>
      <c r="C29" s="64" t="s">
        <v>49</v>
      </c>
      <c r="D29" s="5" t="s">
        <v>9</v>
      </c>
      <c r="E29" s="3">
        <f t="shared" ref="E29:J29" si="15">SUM(E30:E34)</f>
        <v>1150</v>
      </c>
      <c r="F29" s="3">
        <f t="shared" si="15"/>
        <v>230</v>
      </c>
      <c r="G29" s="3">
        <f t="shared" si="15"/>
        <v>230</v>
      </c>
      <c r="H29" s="3">
        <f t="shared" si="15"/>
        <v>230</v>
      </c>
      <c r="I29" s="3">
        <f t="shared" si="15"/>
        <v>230</v>
      </c>
      <c r="J29" s="3">
        <f t="shared" si="15"/>
        <v>230</v>
      </c>
      <c r="K29" s="79" t="s">
        <v>50</v>
      </c>
      <c r="L29" s="48">
        <v>26</v>
      </c>
      <c r="M29" s="48">
        <v>27</v>
      </c>
      <c r="N29" s="48">
        <v>27</v>
      </c>
      <c r="O29" s="48">
        <v>28</v>
      </c>
      <c r="P29" s="48">
        <v>28</v>
      </c>
      <c r="Q29" s="82" t="s">
        <v>27</v>
      </c>
      <c r="R29" s="1"/>
    </row>
    <row r="30" spans="1:18" x14ac:dyDescent="0.25">
      <c r="A30" s="91"/>
      <c r="B30" s="92"/>
      <c r="C30" s="65"/>
      <c r="D30" s="57" t="s">
        <v>10</v>
      </c>
      <c r="E30" s="58"/>
      <c r="F30" s="58"/>
      <c r="G30" s="58"/>
      <c r="H30" s="58"/>
      <c r="I30" s="58"/>
      <c r="J30" s="59"/>
      <c r="K30" s="80"/>
      <c r="L30" s="49"/>
      <c r="M30" s="49"/>
      <c r="N30" s="49"/>
      <c r="O30" s="49"/>
      <c r="P30" s="49"/>
      <c r="Q30" s="83"/>
      <c r="R30" s="1"/>
    </row>
    <row r="31" spans="1:18" x14ac:dyDescent="0.25">
      <c r="A31" s="91"/>
      <c r="B31" s="92"/>
      <c r="C31" s="65"/>
      <c r="D31" s="5" t="s">
        <v>11</v>
      </c>
      <c r="E31" s="3">
        <f>SUM(F31:J31)</f>
        <v>1150</v>
      </c>
      <c r="F31" s="3">
        <v>230</v>
      </c>
      <c r="G31" s="3">
        <v>230</v>
      </c>
      <c r="H31" s="3">
        <v>230</v>
      </c>
      <c r="I31" s="3">
        <v>230</v>
      </c>
      <c r="J31" s="3">
        <v>230</v>
      </c>
      <c r="K31" s="80"/>
      <c r="L31" s="49"/>
      <c r="M31" s="49"/>
      <c r="N31" s="49"/>
      <c r="O31" s="49"/>
      <c r="P31" s="49"/>
      <c r="Q31" s="83"/>
      <c r="R31" s="1"/>
    </row>
    <row r="32" spans="1:18" x14ac:dyDescent="0.25">
      <c r="A32" s="91"/>
      <c r="B32" s="92"/>
      <c r="C32" s="65"/>
      <c r="D32" s="5" t="s">
        <v>12</v>
      </c>
      <c r="E32" s="3">
        <f t="shared" ref="E32:E34" si="16"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80"/>
      <c r="L32" s="49"/>
      <c r="M32" s="49"/>
      <c r="N32" s="49"/>
      <c r="O32" s="49"/>
      <c r="P32" s="49"/>
      <c r="Q32" s="83"/>
      <c r="R32" s="1"/>
    </row>
    <row r="33" spans="1:18" x14ac:dyDescent="0.25">
      <c r="A33" s="91"/>
      <c r="B33" s="92"/>
      <c r="C33" s="65"/>
      <c r="D33" s="5" t="s">
        <v>13</v>
      </c>
      <c r="E33" s="3">
        <f t="shared" si="16"/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80"/>
      <c r="L33" s="49"/>
      <c r="M33" s="49"/>
      <c r="N33" s="49"/>
      <c r="O33" s="49"/>
      <c r="P33" s="49"/>
      <c r="Q33" s="83"/>
      <c r="R33" s="1"/>
    </row>
    <row r="34" spans="1:18" x14ac:dyDescent="0.25">
      <c r="A34" s="91"/>
      <c r="B34" s="92"/>
      <c r="C34" s="66"/>
      <c r="D34" s="5" t="s">
        <v>14</v>
      </c>
      <c r="E34" s="3">
        <f t="shared" si="16"/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81"/>
      <c r="L34" s="50"/>
      <c r="M34" s="50"/>
      <c r="N34" s="50"/>
      <c r="O34" s="50"/>
      <c r="P34" s="50"/>
      <c r="Q34" s="84"/>
      <c r="R34" s="1"/>
    </row>
    <row r="35" spans="1:18" x14ac:dyDescent="0.25">
      <c r="A35" s="90"/>
      <c r="B35" s="92" t="s">
        <v>21</v>
      </c>
      <c r="C35" s="90"/>
      <c r="D35" s="5" t="s">
        <v>9</v>
      </c>
      <c r="E35" s="3">
        <f t="shared" ref="E35:J35" si="17">SUM(E36:E40)</f>
        <v>1150</v>
      </c>
      <c r="F35" s="3">
        <f t="shared" si="17"/>
        <v>230</v>
      </c>
      <c r="G35" s="3">
        <f t="shared" si="17"/>
        <v>230</v>
      </c>
      <c r="H35" s="3">
        <f t="shared" si="17"/>
        <v>230</v>
      </c>
      <c r="I35" s="3">
        <f t="shared" si="17"/>
        <v>230</v>
      </c>
      <c r="J35" s="3">
        <f t="shared" si="17"/>
        <v>230</v>
      </c>
      <c r="K35" s="51"/>
      <c r="L35" s="51"/>
      <c r="M35" s="51"/>
      <c r="N35" s="51"/>
      <c r="O35" s="51"/>
      <c r="P35" s="51"/>
      <c r="Q35" s="54"/>
      <c r="R35" s="1"/>
    </row>
    <row r="36" spans="1:18" x14ac:dyDescent="0.25">
      <c r="A36" s="90"/>
      <c r="B36" s="92"/>
      <c r="C36" s="90"/>
      <c r="D36" s="57" t="s">
        <v>10</v>
      </c>
      <c r="E36" s="58"/>
      <c r="F36" s="58"/>
      <c r="G36" s="58"/>
      <c r="H36" s="58"/>
      <c r="I36" s="58"/>
      <c r="J36" s="59"/>
      <c r="K36" s="52"/>
      <c r="L36" s="52"/>
      <c r="M36" s="52"/>
      <c r="N36" s="52"/>
      <c r="O36" s="52"/>
      <c r="P36" s="52"/>
      <c r="Q36" s="55"/>
      <c r="R36" s="1"/>
    </row>
    <row r="37" spans="1:18" x14ac:dyDescent="0.25">
      <c r="A37" s="90"/>
      <c r="B37" s="92"/>
      <c r="C37" s="90"/>
      <c r="D37" s="5" t="s">
        <v>11</v>
      </c>
      <c r="E37" s="3">
        <f>SUM(F37:J37)</f>
        <v>1150</v>
      </c>
      <c r="F37" s="3">
        <f t="shared" ref="F37:J40" si="18">F31</f>
        <v>230</v>
      </c>
      <c r="G37" s="3">
        <f t="shared" ref="G37:H37" si="19">G31</f>
        <v>230</v>
      </c>
      <c r="H37" s="3">
        <f t="shared" si="19"/>
        <v>230</v>
      </c>
      <c r="I37" s="3">
        <f t="shared" si="18"/>
        <v>230</v>
      </c>
      <c r="J37" s="3">
        <f t="shared" si="18"/>
        <v>230</v>
      </c>
      <c r="K37" s="52"/>
      <c r="L37" s="52"/>
      <c r="M37" s="52"/>
      <c r="N37" s="52"/>
      <c r="O37" s="52"/>
      <c r="P37" s="52"/>
      <c r="Q37" s="55"/>
      <c r="R37" s="1"/>
    </row>
    <row r="38" spans="1:18" x14ac:dyDescent="0.25">
      <c r="A38" s="90"/>
      <c r="B38" s="92"/>
      <c r="C38" s="90"/>
      <c r="D38" s="5" t="s">
        <v>12</v>
      </c>
      <c r="E38" s="3">
        <f t="shared" ref="E38:E40" si="20">SUM(F38:J38)</f>
        <v>0</v>
      </c>
      <c r="F38" s="3">
        <f t="shared" si="18"/>
        <v>0</v>
      </c>
      <c r="G38" s="3">
        <f t="shared" ref="G38:H38" si="21">G32</f>
        <v>0</v>
      </c>
      <c r="H38" s="3">
        <f t="shared" si="21"/>
        <v>0</v>
      </c>
      <c r="I38" s="3">
        <f t="shared" si="18"/>
        <v>0</v>
      </c>
      <c r="J38" s="3">
        <f t="shared" si="18"/>
        <v>0</v>
      </c>
      <c r="K38" s="52"/>
      <c r="L38" s="52"/>
      <c r="M38" s="52"/>
      <c r="N38" s="52"/>
      <c r="O38" s="52"/>
      <c r="P38" s="52"/>
      <c r="Q38" s="55"/>
      <c r="R38" s="1"/>
    </row>
    <row r="39" spans="1:18" x14ac:dyDescent="0.25">
      <c r="A39" s="90"/>
      <c r="B39" s="92"/>
      <c r="C39" s="90"/>
      <c r="D39" s="5" t="s">
        <v>13</v>
      </c>
      <c r="E39" s="3">
        <f t="shared" si="20"/>
        <v>0</v>
      </c>
      <c r="F39" s="3">
        <f t="shared" si="18"/>
        <v>0</v>
      </c>
      <c r="G39" s="3">
        <f t="shared" ref="G39:H39" si="22">G33</f>
        <v>0</v>
      </c>
      <c r="H39" s="3">
        <f t="shared" si="22"/>
        <v>0</v>
      </c>
      <c r="I39" s="3">
        <f t="shared" si="18"/>
        <v>0</v>
      </c>
      <c r="J39" s="3">
        <f t="shared" si="18"/>
        <v>0</v>
      </c>
      <c r="K39" s="52"/>
      <c r="L39" s="52"/>
      <c r="M39" s="52"/>
      <c r="N39" s="52"/>
      <c r="O39" s="52"/>
      <c r="P39" s="52"/>
      <c r="Q39" s="55"/>
      <c r="R39" s="1"/>
    </row>
    <row r="40" spans="1:18" x14ac:dyDescent="0.25">
      <c r="A40" s="90"/>
      <c r="B40" s="92"/>
      <c r="C40" s="90"/>
      <c r="D40" s="5" t="s">
        <v>14</v>
      </c>
      <c r="E40" s="3">
        <f t="shared" si="20"/>
        <v>0</v>
      </c>
      <c r="F40" s="3">
        <f t="shared" si="18"/>
        <v>0</v>
      </c>
      <c r="G40" s="3">
        <f t="shared" ref="G40:H40" si="23">G34</f>
        <v>0</v>
      </c>
      <c r="H40" s="3">
        <f t="shared" si="23"/>
        <v>0</v>
      </c>
      <c r="I40" s="3">
        <f t="shared" si="18"/>
        <v>0</v>
      </c>
      <c r="J40" s="3">
        <f t="shared" si="18"/>
        <v>0</v>
      </c>
      <c r="K40" s="53"/>
      <c r="L40" s="53"/>
      <c r="M40" s="53"/>
      <c r="N40" s="53"/>
      <c r="O40" s="53"/>
      <c r="P40" s="53"/>
      <c r="Q40" s="56"/>
      <c r="R40" s="1"/>
    </row>
    <row r="41" spans="1:18" x14ac:dyDescent="0.25">
      <c r="A41" s="10" t="s">
        <v>24</v>
      </c>
      <c r="B41" s="76" t="s">
        <v>31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8"/>
      <c r="R41" s="1"/>
    </row>
    <row r="42" spans="1:18" ht="15" customHeight="1" x14ac:dyDescent="0.25">
      <c r="A42" s="91" t="s">
        <v>26</v>
      </c>
      <c r="B42" s="92" t="s">
        <v>30</v>
      </c>
      <c r="C42" s="64" t="s">
        <v>49</v>
      </c>
      <c r="D42" s="5" t="s">
        <v>9</v>
      </c>
      <c r="E42" s="3">
        <f>SUM(E43:E47)</f>
        <v>700</v>
      </c>
      <c r="F42" s="3">
        <f t="shared" ref="F42:J42" si="24">SUM(F43:F47)</f>
        <v>140</v>
      </c>
      <c r="G42" s="3">
        <f t="shared" si="24"/>
        <v>140</v>
      </c>
      <c r="H42" s="3">
        <f t="shared" si="24"/>
        <v>140</v>
      </c>
      <c r="I42" s="3">
        <f t="shared" si="24"/>
        <v>140</v>
      </c>
      <c r="J42" s="3">
        <f t="shared" si="24"/>
        <v>140</v>
      </c>
      <c r="K42" s="93" t="s">
        <v>50</v>
      </c>
      <c r="L42" s="48">
        <v>17.399999999999999</v>
      </c>
      <c r="M42" s="48">
        <v>17.600000000000001</v>
      </c>
      <c r="N42" s="48">
        <v>17.600000000000001</v>
      </c>
      <c r="O42" s="48">
        <v>17.8</v>
      </c>
      <c r="P42" s="48">
        <v>17.8</v>
      </c>
      <c r="Q42" s="82" t="s">
        <v>27</v>
      </c>
      <c r="R42" s="1"/>
    </row>
    <row r="43" spans="1:18" x14ac:dyDescent="0.25">
      <c r="A43" s="91"/>
      <c r="B43" s="92"/>
      <c r="C43" s="65"/>
      <c r="D43" s="57" t="s">
        <v>10</v>
      </c>
      <c r="E43" s="58"/>
      <c r="F43" s="58"/>
      <c r="G43" s="58"/>
      <c r="H43" s="58"/>
      <c r="I43" s="58"/>
      <c r="J43" s="59"/>
      <c r="K43" s="94"/>
      <c r="L43" s="49"/>
      <c r="M43" s="49"/>
      <c r="N43" s="49"/>
      <c r="O43" s="49"/>
      <c r="P43" s="49"/>
      <c r="Q43" s="83"/>
      <c r="R43" s="1"/>
    </row>
    <row r="44" spans="1:18" x14ac:dyDescent="0.25">
      <c r="A44" s="91"/>
      <c r="B44" s="92"/>
      <c r="C44" s="65"/>
      <c r="D44" s="5" t="s">
        <v>11</v>
      </c>
      <c r="E44" s="3">
        <f>SUM(F44:J44)</f>
        <v>700</v>
      </c>
      <c r="F44" s="3">
        <f>370-F31</f>
        <v>140</v>
      </c>
      <c r="G44" s="3">
        <f t="shared" ref="G44:J44" si="25">370-G31</f>
        <v>140</v>
      </c>
      <c r="H44" s="3">
        <f t="shared" si="25"/>
        <v>140</v>
      </c>
      <c r="I44" s="3">
        <f t="shared" si="25"/>
        <v>140</v>
      </c>
      <c r="J44" s="3">
        <f t="shared" si="25"/>
        <v>140</v>
      </c>
      <c r="K44" s="94"/>
      <c r="L44" s="49"/>
      <c r="M44" s="49"/>
      <c r="N44" s="49"/>
      <c r="O44" s="49"/>
      <c r="P44" s="49"/>
      <c r="Q44" s="83"/>
      <c r="R44" s="1"/>
    </row>
    <row r="45" spans="1:18" x14ac:dyDescent="0.25">
      <c r="A45" s="91"/>
      <c r="B45" s="92"/>
      <c r="C45" s="65"/>
      <c r="D45" s="5" t="s">
        <v>12</v>
      </c>
      <c r="E45" s="3">
        <f t="shared" ref="E45:E47" si="26">SUM(F45:J45)</f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94"/>
      <c r="L45" s="49"/>
      <c r="M45" s="49"/>
      <c r="N45" s="49"/>
      <c r="O45" s="49"/>
      <c r="P45" s="49"/>
      <c r="Q45" s="83"/>
      <c r="R45" s="1"/>
    </row>
    <row r="46" spans="1:18" x14ac:dyDescent="0.25">
      <c r="A46" s="91"/>
      <c r="B46" s="92"/>
      <c r="C46" s="65"/>
      <c r="D46" s="5" t="s">
        <v>13</v>
      </c>
      <c r="E46" s="3">
        <f t="shared" si="26"/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94"/>
      <c r="L46" s="49"/>
      <c r="M46" s="49"/>
      <c r="N46" s="49"/>
      <c r="O46" s="49"/>
      <c r="P46" s="49"/>
      <c r="Q46" s="83"/>
      <c r="R46" s="1"/>
    </row>
    <row r="47" spans="1:18" x14ac:dyDescent="0.25">
      <c r="A47" s="91"/>
      <c r="B47" s="92"/>
      <c r="C47" s="66"/>
      <c r="D47" s="5" t="s">
        <v>14</v>
      </c>
      <c r="E47" s="3">
        <f t="shared" si="26"/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95"/>
      <c r="L47" s="50"/>
      <c r="M47" s="50"/>
      <c r="N47" s="50"/>
      <c r="O47" s="50"/>
      <c r="P47" s="50"/>
      <c r="Q47" s="84"/>
      <c r="R47" s="1"/>
    </row>
    <row r="48" spans="1:18" x14ac:dyDescent="0.25">
      <c r="A48" s="51"/>
      <c r="B48" s="70" t="s">
        <v>25</v>
      </c>
      <c r="C48" s="51"/>
      <c r="D48" s="5" t="s">
        <v>9</v>
      </c>
      <c r="E48" s="3">
        <f t="shared" ref="E48:J48" si="27">SUM(E49:E53)</f>
        <v>700</v>
      </c>
      <c r="F48" s="3">
        <f t="shared" si="27"/>
        <v>140</v>
      </c>
      <c r="G48" s="3">
        <f t="shared" si="27"/>
        <v>140</v>
      </c>
      <c r="H48" s="3">
        <f t="shared" si="27"/>
        <v>140</v>
      </c>
      <c r="I48" s="3">
        <f t="shared" si="27"/>
        <v>140</v>
      </c>
      <c r="J48" s="3">
        <f t="shared" si="27"/>
        <v>140</v>
      </c>
      <c r="K48" s="51"/>
      <c r="L48" s="51"/>
      <c r="M48" s="51"/>
      <c r="N48" s="51"/>
      <c r="O48" s="51"/>
      <c r="P48" s="51"/>
      <c r="Q48" s="54"/>
      <c r="R48" s="1"/>
    </row>
    <row r="49" spans="1:18" x14ac:dyDescent="0.25">
      <c r="A49" s="52"/>
      <c r="B49" s="71"/>
      <c r="C49" s="52"/>
      <c r="D49" s="57" t="s">
        <v>10</v>
      </c>
      <c r="E49" s="58"/>
      <c r="F49" s="58"/>
      <c r="G49" s="58"/>
      <c r="H49" s="58"/>
      <c r="I49" s="58"/>
      <c r="J49" s="59"/>
      <c r="K49" s="52"/>
      <c r="L49" s="52"/>
      <c r="M49" s="52"/>
      <c r="N49" s="52"/>
      <c r="O49" s="52"/>
      <c r="P49" s="52"/>
      <c r="Q49" s="55"/>
      <c r="R49" s="1"/>
    </row>
    <row r="50" spans="1:18" x14ac:dyDescent="0.25">
      <c r="A50" s="52"/>
      <c r="B50" s="71"/>
      <c r="C50" s="52"/>
      <c r="D50" s="5" t="s">
        <v>11</v>
      </c>
      <c r="E50" s="3">
        <f>SUM(F50:J50)</f>
        <v>700</v>
      </c>
      <c r="F50" s="3">
        <f t="shared" ref="F50:J53" si="28">F44</f>
        <v>140</v>
      </c>
      <c r="G50" s="3">
        <f t="shared" ref="G50:H50" si="29">G44</f>
        <v>140</v>
      </c>
      <c r="H50" s="3">
        <f t="shared" si="29"/>
        <v>140</v>
      </c>
      <c r="I50" s="3">
        <f t="shared" si="28"/>
        <v>140</v>
      </c>
      <c r="J50" s="3">
        <f t="shared" si="28"/>
        <v>140</v>
      </c>
      <c r="K50" s="52"/>
      <c r="L50" s="52"/>
      <c r="M50" s="52"/>
      <c r="N50" s="52"/>
      <c r="O50" s="52"/>
      <c r="P50" s="52"/>
      <c r="Q50" s="55"/>
      <c r="R50" s="1"/>
    </row>
    <row r="51" spans="1:18" x14ac:dyDescent="0.25">
      <c r="A51" s="52"/>
      <c r="B51" s="71"/>
      <c r="C51" s="52"/>
      <c r="D51" s="5" t="s">
        <v>12</v>
      </c>
      <c r="E51" s="3">
        <f t="shared" ref="E51:E53" si="30">SUM(F51:J51)</f>
        <v>0</v>
      </c>
      <c r="F51" s="3">
        <f t="shared" si="28"/>
        <v>0</v>
      </c>
      <c r="G51" s="3">
        <f t="shared" ref="G51:H51" si="31">G45</f>
        <v>0</v>
      </c>
      <c r="H51" s="3">
        <f t="shared" si="31"/>
        <v>0</v>
      </c>
      <c r="I51" s="3">
        <f t="shared" si="28"/>
        <v>0</v>
      </c>
      <c r="J51" s="3">
        <f t="shared" si="28"/>
        <v>0</v>
      </c>
      <c r="K51" s="52"/>
      <c r="L51" s="52"/>
      <c r="M51" s="52"/>
      <c r="N51" s="52"/>
      <c r="O51" s="52"/>
      <c r="P51" s="52"/>
      <c r="Q51" s="55"/>
      <c r="R51" s="1"/>
    </row>
    <row r="52" spans="1:18" x14ac:dyDescent="0.25">
      <c r="A52" s="52"/>
      <c r="B52" s="71"/>
      <c r="C52" s="52"/>
      <c r="D52" s="5" t="s">
        <v>13</v>
      </c>
      <c r="E52" s="3">
        <f t="shared" si="30"/>
        <v>0</v>
      </c>
      <c r="F52" s="3">
        <f t="shared" si="28"/>
        <v>0</v>
      </c>
      <c r="G52" s="3">
        <f t="shared" ref="G52:H52" si="32">G46</f>
        <v>0</v>
      </c>
      <c r="H52" s="3">
        <f t="shared" si="32"/>
        <v>0</v>
      </c>
      <c r="I52" s="3">
        <f t="shared" si="28"/>
        <v>0</v>
      </c>
      <c r="J52" s="3">
        <f t="shared" si="28"/>
        <v>0</v>
      </c>
      <c r="K52" s="52"/>
      <c r="L52" s="52"/>
      <c r="M52" s="52"/>
      <c r="N52" s="52"/>
      <c r="O52" s="52"/>
      <c r="P52" s="52"/>
      <c r="Q52" s="55"/>
      <c r="R52" s="1"/>
    </row>
    <row r="53" spans="1:18" x14ac:dyDescent="0.25">
      <c r="A53" s="53"/>
      <c r="B53" s="72"/>
      <c r="C53" s="53"/>
      <c r="D53" s="5" t="s">
        <v>14</v>
      </c>
      <c r="E53" s="3">
        <f t="shared" si="30"/>
        <v>0</v>
      </c>
      <c r="F53" s="3">
        <f t="shared" si="28"/>
        <v>0</v>
      </c>
      <c r="G53" s="3">
        <f t="shared" ref="G53:H53" si="33">G47</f>
        <v>0</v>
      </c>
      <c r="H53" s="3">
        <f t="shared" si="33"/>
        <v>0</v>
      </c>
      <c r="I53" s="3">
        <f t="shared" si="28"/>
        <v>0</v>
      </c>
      <c r="J53" s="3">
        <f t="shared" si="28"/>
        <v>0</v>
      </c>
      <c r="K53" s="53"/>
      <c r="L53" s="53"/>
      <c r="M53" s="53"/>
      <c r="N53" s="53"/>
      <c r="O53" s="53"/>
      <c r="P53" s="53"/>
      <c r="Q53" s="56"/>
      <c r="R53" s="1"/>
    </row>
    <row r="54" spans="1:18" x14ac:dyDescent="0.25">
      <c r="A54" s="90"/>
      <c r="B54" s="92" t="s">
        <v>36</v>
      </c>
      <c r="C54" s="90"/>
      <c r="D54" s="5" t="s">
        <v>9</v>
      </c>
      <c r="E54" s="3">
        <f>SUM(E55:E59)</f>
        <v>22350</v>
      </c>
      <c r="F54" s="3">
        <f t="shared" ref="F54:J54" si="34">SUM(F55:F59)</f>
        <v>4470</v>
      </c>
      <c r="G54" s="3">
        <f t="shared" ref="G54:H54" si="35">SUM(G55:G59)</f>
        <v>4470</v>
      </c>
      <c r="H54" s="3">
        <f t="shared" si="35"/>
        <v>4470</v>
      </c>
      <c r="I54" s="3">
        <f t="shared" si="34"/>
        <v>4470</v>
      </c>
      <c r="J54" s="3">
        <f t="shared" si="34"/>
        <v>4470</v>
      </c>
      <c r="K54" s="51"/>
      <c r="L54" s="51"/>
      <c r="M54" s="51"/>
      <c r="N54" s="51"/>
      <c r="O54" s="51"/>
      <c r="P54" s="51"/>
      <c r="Q54" s="54"/>
      <c r="R54" s="1"/>
    </row>
    <row r="55" spans="1:18" x14ac:dyDescent="0.25">
      <c r="A55" s="90"/>
      <c r="B55" s="92"/>
      <c r="C55" s="90"/>
      <c r="D55" s="57" t="s">
        <v>10</v>
      </c>
      <c r="E55" s="58"/>
      <c r="F55" s="58"/>
      <c r="G55" s="58"/>
      <c r="H55" s="58"/>
      <c r="I55" s="58"/>
      <c r="J55" s="59"/>
      <c r="K55" s="52"/>
      <c r="L55" s="52"/>
      <c r="M55" s="52"/>
      <c r="N55" s="52"/>
      <c r="O55" s="52"/>
      <c r="P55" s="52"/>
      <c r="Q55" s="55"/>
      <c r="R55" s="1"/>
    </row>
    <row r="56" spans="1:18" x14ac:dyDescent="0.25">
      <c r="A56" s="90"/>
      <c r="B56" s="92"/>
      <c r="C56" s="90"/>
      <c r="D56" s="5" t="s">
        <v>11</v>
      </c>
      <c r="E56" s="3">
        <f>SUM(F56:J56)</f>
        <v>13963.86</v>
      </c>
      <c r="F56" s="3">
        <f>F24+F37+F50</f>
        <v>2792.7719999999999</v>
      </c>
      <c r="G56" s="3">
        <f t="shared" ref="G56:J56" si="36">G24+G37+G50</f>
        <v>2792.7719999999999</v>
      </c>
      <c r="H56" s="3">
        <f t="shared" si="36"/>
        <v>2792.7719999999999</v>
      </c>
      <c r="I56" s="3">
        <f t="shared" si="36"/>
        <v>2792.7719999999999</v>
      </c>
      <c r="J56" s="3">
        <f t="shared" si="36"/>
        <v>2792.7719999999999</v>
      </c>
      <c r="K56" s="52"/>
      <c r="L56" s="52"/>
      <c r="M56" s="52"/>
      <c r="N56" s="52"/>
      <c r="O56" s="52"/>
      <c r="P56" s="52"/>
      <c r="Q56" s="55"/>
      <c r="R56" s="1"/>
    </row>
    <row r="57" spans="1:18" x14ac:dyDescent="0.25">
      <c r="A57" s="90"/>
      <c r="B57" s="92"/>
      <c r="C57" s="90"/>
      <c r="D57" s="5" t="s">
        <v>12</v>
      </c>
      <c r="E57" s="3">
        <f t="shared" ref="E57:E59" si="37">SUM(F57:J57)</f>
        <v>8386.14</v>
      </c>
      <c r="F57" s="3">
        <f t="shared" ref="F57:J59" si="38">F25+F38+F51</f>
        <v>1677.2280000000001</v>
      </c>
      <c r="G57" s="3">
        <f t="shared" si="38"/>
        <v>1677.2280000000001</v>
      </c>
      <c r="H57" s="3">
        <f t="shared" si="38"/>
        <v>1677.2280000000001</v>
      </c>
      <c r="I57" s="3">
        <f t="shared" si="38"/>
        <v>1677.2280000000001</v>
      </c>
      <c r="J57" s="3">
        <f t="shared" si="38"/>
        <v>1677.2280000000001</v>
      </c>
      <c r="K57" s="52"/>
      <c r="L57" s="52"/>
      <c r="M57" s="52"/>
      <c r="N57" s="52"/>
      <c r="O57" s="52"/>
      <c r="P57" s="52"/>
      <c r="Q57" s="55"/>
      <c r="R57" s="1"/>
    </row>
    <row r="58" spans="1:18" x14ac:dyDescent="0.25">
      <c r="A58" s="90"/>
      <c r="B58" s="92"/>
      <c r="C58" s="90"/>
      <c r="D58" s="5" t="s">
        <v>13</v>
      </c>
      <c r="E58" s="3">
        <f t="shared" si="37"/>
        <v>0</v>
      </c>
      <c r="F58" s="3">
        <f t="shared" si="38"/>
        <v>0</v>
      </c>
      <c r="G58" s="3">
        <f t="shared" si="38"/>
        <v>0</v>
      </c>
      <c r="H58" s="3">
        <f t="shared" si="38"/>
        <v>0</v>
      </c>
      <c r="I58" s="3">
        <f t="shared" si="38"/>
        <v>0</v>
      </c>
      <c r="J58" s="3">
        <f t="shared" si="38"/>
        <v>0</v>
      </c>
      <c r="K58" s="52"/>
      <c r="L58" s="52"/>
      <c r="M58" s="52"/>
      <c r="N58" s="52"/>
      <c r="O58" s="52"/>
      <c r="P58" s="52"/>
      <c r="Q58" s="55"/>
      <c r="R58" s="1"/>
    </row>
    <row r="59" spans="1:18" x14ac:dyDescent="0.25">
      <c r="A59" s="90"/>
      <c r="B59" s="92"/>
      <c r="C59" s="90"/>
      <c r="D59" s="5" t="s">
        <v>14</v>
      </c>
      <c r="E59" s="3">
        <f t="shared" si="37"/>
        <v>0</v>
      </c>
      <c r="F59" s="3">
        <f t="shared" si="38"/>
        <v>0</v>
      </c>
      <c r="G59" s="3">
        <f t="shared" si="38"/>
        <v>0</v>
      </c>
      <c r="H59" s="3">
        <f t="shared" si="38"/>
        <v>0</v>
      </c>
      <c r="I59" s="3">
        <f t="shared" si="38"/>
        <v>0</v>
      </c>
      <c r="J59" s="3">
        <f t="shared" si="38"/>
        <v>0</v>
      </c>
      <c r="K59" s="53"/>
      <c r="L59" s="53"/>
      <c r="M59" s="53"/>
      <c r="N59" s="53"/>
      <c r="O59" s="53"/>
      <c r="P59" s="53"/>
      <c r="Q59" s="56"/>
      <c r="R59" s="1"/>
    </row>
    <row r="60" spans="1:18" x14ac:dyDescent="0.25">
      <c r="A60" s="7"/>
      <c r="B60" s="1" t="s">
        <v>17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1"/>
      <c r="R60" s="1"/>
    </row>
    <row r="61" spans="1:18" ht="30" customHeight="1" x14ac:dyDescent="0.25">
      <c r="A61" s="7"/>
      <c r="B61" s="88" t="s">
        <v>18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"/>
    </row>
    <row r="62" spans="1:18" x14ac:dyDescent="0.25">
      <c r="A62" s="7"/>
      <c r="B62" s="89" t="s">
        <v>19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1"/>
    </row>
    <row r="63" spans="1:18" x14ac:dyDescent="0.25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1"/>
      <c r="R63" s="1"/>
    </row>
    <row r="64" spans="1:18" x14ac:dyDescent="0.25">
      <c r="A64" s="7"/>
      <c r="B64" s="1"/>
      <c r="C64" s="1"/>
      <c r="D64" s="1"/>
      <c r="E64" s="1"/>
      <c r="F64" s="85" t="s">
        <v>22</v>
      </c>
      <c r="G64" s="85"/>
      <c r="H64" s="85"/>
      <c r="I64" s="85"/>
      <c r="J64" s="1"/>
      <c r="K64" s="1"/>
      <c r="L64" s="1"/>
      <c r="M64" s="1"/>
      <c r="N64" s="1"/>
      <c r="O64" s="1"/>
      <c r="P64" s="1"/>
      <c r="Q64" s="11"/>
      <c r="R64" s="1"/>
    </row>
    <row r="65" spans="1:18" x14ac:dyDescent="0.25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1"/>
      <c r="R65" s="1"/>
    </row>
    <row r="66" spans="1:18" x14ac:dyDescent="0.25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1"/>
      <c r="R66" s="1"/>
    </row>
    <row r="67" spans="1:1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1"/>
      <c r="R67" s="1"/>
    </row>
    <row r="68" spans="1:1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1"/>
      <c r="R68" s="1"/>
    </row>
    <row r="69" spans="1:1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1"/>
      <c r="R69" s="1"/>
    </row>
  </sheetData>
  <mergeCells count="105">
    <mergeCell ref="F64:I64"/>
    <mergeCell ref="B35:B40"/>
    <mergeCell ref="C35:C40"/>
    <mergeCell ref="D36:J36"/>
    <mergeCell ref="K35:K40"/>
    <mergeCell ref="L35:L40"/>
    <mergeCell ref="O35:O40"/>
    <mergeCell ref="P35:P40"/>
    <mergeCell ref="D43:J43"/>
    <mergeCell ref="M54:M59"/>
    <mergeCell ref="N54:N59"/>
    <mergeCell ref="B54:B59"/>
    <mergeCell ref="C54:C59"/>
    <mergeCell ref="D55:J55"/>
    <mergeCell ref="B41:Q41"/>
    <mergeCell ref="B42:B47"/>
    <mergeCell ref="C42:C47"/>
    <mergeCell ref="Q42:Q47"/>
    <mergeCell ref="K42:K47"/>
    <mergeCell ref="L42:L47"/>
    <mergeCell ref="O42:O47"/>
    <mergeCell ref="P42:P47"/>
    <mergeCell ref="K48:K53"/>
    <mergeCell ref="L48:L53"/>
    <mergeCell ref="A16:A21"/>
    <mergeCell ref="B16:B21"/>
    <mergeCell ref="C16:C21"/>
    <mergeCell ref="K16:K21"/>
    <mergeCell ref="L16:L21"/>
    <mergeCell ref="M22:M27"/>
    <mergeCell ref="N22:N27"/>
    <mergeCell ref="B61:Q61"/>
    <mergeCell ref="B62:Q62"/>
    <mergeCell ref="A54:A59"/>
    <mergeCell ref="A42:A47"/>
    <mergeCell ref="O48:O53"/>
    <mergeCell ref="A35:A40"/>
    <mergeCell ref="A29:A34"/>
    <mergeCell ref="B29:B34"/>
    <mergeCell ref="C29:C34"/>
    <mergeCell ref="D30:J30"/>
    <mergeCell ref="A48:A53"/>
    <mergeCell ref="B48:B53"/>
    <mergeCell ref="C48:C53"/>
    <mergeCell ref="D49:J49"/>
    <mergeCell ref="A22:A27"/>
    <mergeCell ref="B22:B27"/>
    <mergeCell ref="C22:C27"/>
    <mergeCell ref="O1:Q1"/>
    <mergeCell ref="A3:Q3"/>
    <mergeCell ref="A5:A6"/>
    <mergeCell ref="B5:B6"/>
    <mergeCell ref="C5:C6"/>
    <mergeCell ref="D5:D6"/>
    <mergeCell ref="E5:J5"/>
    <mergeCell ref="K5:P5"/>
    <mergeCell ref="Q5:Q6"/>
    <mergeCell ref="A10:A15"/>
    <mergeCell ref="K10:K15"/>
    <mergeCell ref="L10:L15"/>
    <mergeCell ref="O10:O15"/>
    <mergeCell ref="P10:P15"/>
    <mergeCell ref="K54:K59"/>
    <mergeCell ref="L54:L59"/>
    <mergeCell ref="O54:O59"/>
    <mergeCell ref="P54:P59"/>
    <mergeCell ref="B28:Q28"/>
    <mergeCell ref="Q22:Q27"/>
    <mergeCell ref="K29:K34"/>
    <mergeCell ref="L29:L34"/>
    <mergeCell ref="O29:O34"/>
    <mergeCell ref="P29:P34"/>
    <mergeCell ref="Q29:Q34"/>
    <mergeCell ref="Q35:Q40"/>
    <mergeCell ref="Q48:Q53"/>
    <mergeCell ref="Q54:Q59"/>
    <mergeCell ref="K22:K27"/>
    <mergeCell ref="L22:L27"/>
    <mergeCell ref="O22:O27"/>
    <mergeCell ref="D23:J23"/>
    <mergeCell ref="B10:B15"/>
    <mergeCell ref="M29:M34"/>
    <mergeCell ref="N29:N34"/>
    <mergeCell ref="M35:M40"/>
    <mergeCell ref="N35:N40"/>
    <mergeCell ref="M42:M47"/>
    <mergeCell ref="N42:N47"/>
    <mergeCell ref="M48:M53"/>
    <mergeCell ref="N48:N53"/>
    <mergeCell ref="J2:Q2"/>
    <mergeCell ref="P48:P53"/>
    <mergeCell ref="O16:O21"/>
    <mergeCell ref="P16:P21"/>
    <mergeCell ref="Q16:Q21"/>
    <mergeCell ref="D17:J17"/>
    <mergeCell ref="B8:Q8"/>
    <mergeCell ref="B9:Q9"/>
    <mergeCell ref="C10:C15"/>
    <mergeCell ref="D11:J11"/>
    <mergeCell ref="Q10:Q15"/>
    <mergeCell ref="M10:M15"/>
    <mergeCell ref="N10:N15"/>
    <mergeCell ref="M16:M21"/>
    <mergeCell ref="N16:N21"/>
    <mergeCell ref="P22:P27"/>
  </mergeCells>
  <pageMargins left="0.31496062992125984" right="0.31496062992125984" top="0.35433070866141736" bottom="0.35433070866141736" header="0.31496062992125984" footer="0.31496062992125984"/>
  <pageSetup paperSize="9" scale="72" firstPageNumber="5" fitToHeight="0" orientation="landscape" useFirstPageNumber="1" r:id="rId1"/>
  <headerFooter>
    <oddHeader xml:space="preserve">&amp;C
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ПОМ ПП 4</vt:lpstr>
      <vt:lpstr>Лист1!Заголовки_для_печати</vt:lpstr>
      <vt:lpstr>'ПОМ ПП 4'!Заголовки_для_печати</vt:lpstr>
      <vt:lpstr>'ПОМ ПП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</dc:creator>
  <cp:lastModifiedBy>User</cp:lastModifiedBy>
  <cp:lastPrinted>2020-01-29T14:09:57Z</cp:lastPrinted>
  <dcterms:created xsi:type="dcterms:W3CDTF">2016-05-30T06:12:37Z</dcterms:created>
  <dcterms:modified xsi:type="dcterms:W3CDTF">2020-03-23T05:54:15Z</dcterms:modified>
</cp:coreProperties>
</file>